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mc:AlternateContent xmlns:mc="http://schemas.openxmlformats.org/markup-compatibility/2006">
    <mc:Choice Requires="x15">
      <x15ac:absPath xmlns:x15ac="http://schemas.microsoft.com/office/spreadsheetml/2010/11/ac" url="D:\O\AV\055\1 výzva\"/>
    </mc:Choice>
  </mc:AlternateContent>
  <xr:revisionPtr revIDLastSave="0" documentId="13_ncr:1_{536DE009-858F-4489-B2DC-7BA03C571224}" xr6:coauthVersionLast="36" xr6:coauthVersionMax="47" xr10:uidLastSave="{00000000-0000-0000-0000-000000000000}"/>
  <bookViews>
    <workbookView xWindow="0" yWindow="0" windowWidth="28800" windowHeight="12225" xr2:uid="{00000000-000D-0000-FFFF-FFFF00000000}"/>
  </bookViews>
  <sheets>
    <sheet name="AVT" sheetId="1" r:id="rId1"/>
  </sheets>
  <definedNames>
    <definedName name="_xlnm.Print_Area" localSheetId="0">AVT!$B$1:$T$13</definedName>
  </definedNames>
  <calcPr calcId="191029"/>
</workbook>
</file>

<file path=xl/calcChain.xml><?xml version="1.0" encoding="utf-8"?>
<calcChain xmlns="http://schemas.openxmlformats.org/spreadsheetml/2006/main">
  <c r="S10" i="1" l="1"/>
  <c r="S9" i="1"/>
  <c r="T9" i="1"/>
  <c r="P10" i="1"/>
  <c r="T10" i="1" l="1"/>
  <c r="P9" i="1"/>
  <c r="S8" i="1" l="1"/>
  <c r="T8" i="1"/>
  <c r="P8" i="1"/>
  <c r="S7" i="1" l="1"/>
  <c r="R13" i="1" s="1"/>
  <c r="T7" i="1"/>
  <c r="P7" i="1"/>
  <c r="Q13" i="1" s="1"/>
</calcChain>
</file>

<file path=xl/sharedStrings.xml><?xml version="1.0" encoding="utf-8"?>
<sst xmlns="http://schemas.openxmlformats.org/spreadsheetml/2006/main" count="57" uniqueCount="49">
  <si>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</si>
  <si>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</si>
  <si>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</si>
  <si>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</si>
  <si>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</si>
  <si>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</si>
  <si>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</si>
  <si>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</si>
  <si>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</si>
  <si>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</si>
  <si>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</si>
  <si>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</si>
  <si>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30195200-4 - Elektronické tabule a příslušenství</t>
  </si>
  <si>
    <t xml:space="preserve">32232000-8 - Zařízení pro videokonference </t>
  </si>
  <si>
    <t>32332300-2 - Přístroje pro záznam zvuku</t>
  </si>
  <si>
    <t>32351000-8 - Příslušenství pro zvuková a video zařízení</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</si>
  <si>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</si>
  <si>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</si>
  <si>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</si>
  <si>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</si>
  <si>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</si>
  <si>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</si>
  <si>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</si>
  <si>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</si>
  <si>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t xml:space="preserve">Maximální cena za jednotlivé položky 
 v Kč BEZ DPH </t>
  </si>
  <si>
    <t xml:space="preserve">POZNÁMKA </t>
  </si>
  <si>
    <t>CPV - výběr
AUDIOVIZUÁLNÍ TECHNIKA</t>
  </si>
  <si>
    <r>
      <t xml:space="preserve">Informace pro dodavatele: </t>
    </r>
    <r>
      <rPr>
        <sz val="11"/>
        <color theme="1"/>
        <rFont val="Calibri"/>
        <family val="2"/>
        <charset val="238"/>
        <scheme val="minor"/>
      </rPr>
      <t xml:space="preserve">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t>
    </r>
    <r>
      <rPr>
        <b/>
        <sz val="11"/>
        <color theme="1"/>
        <rFont val="Calibri"/>
        <family val="2"/>
        <charset val="238"/>
        <scheme val="minor"/>
      </rPr>
      <t xml:space="preserve">
V případě, že se dodavatel při předání zboží na některá uvedená tel. čísla nedovolá, bude v takovém případě volat tel. 377 631 320, 377 631 325.</t>
    </r>
  </si>
  <si>
    <t>ks</t>
  </si>
  <si>
    <t>NE</t>
  </si>
  <si>
    <r>
      <t xml:space="preserve">Odkaz na  splnění požadavku
TCO Certified / Energy star </t>
    </r>
    <r>
      <rPr>
        <b/>
        <sz val="11"/>
        <color rgb="FFFF0000"/>
        <rFont val="Calibri"/>
        <family val="2"/>
        <charset val="238"/>
        <scheme val="minor"/>
      </rPr>
      <t>*</t>
    </r>
  </si>
  <si>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</si>
  <si>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Společná faktura</t>
  </si>
  <si>
    <t>Pokud financováno z projektových prostředků, pak ŘEŠITEL uvede: NÁZEV A ČÍSLO DOTAČNÍHO PROJEKTU</t>
  </si>
  <si>
    <t>Příloha č. 2 Kupní smlouvy - technická specifikace
Audiovizuální technika (II.) 055 - 2021</t>
  </si>
  <si>
    <r>
      <t xml:space="preserve">Termín dodání 
</t>
    </r>
    <r>
      <rPr>
        <sz val="11"/>
        <rFont val="Calibri"/>
        <family val="2"/>
        <charset val="238"/>
        <scheme val="minor"/>
      </rPr>
      <t>(uveden v kalend. dnech od dojití výzvy Objednatele k plnění Smlouvy)</t>
    </r>
  </si>
  <si>
    <t>Velkoformátový dotykový displej</t>
  </si>
  <si>
    <t>Set bezdrátových mikrofonů 2+1</t>
  </si>
  <si>
    <t>Konferenční mikrofony</t>
  </si>
  <si>
    <t>Pylonový systém včetně rozvodů a instalace</t>
  </si>
  <si>
    <t>PhDr. Tomáš Jakeš, Ph.D.,
Tel.: 37763 6450</t>
  </si>
  <si>
    <t>Klatovská tř. 51,
301 00 Plzeň,
Fakulta pedagogická - Katedra výpočetní a didaktické techniky,
místnost KL 215</t>
  </si>
  <si>
    <t>Set bezdrátových mikrofonů - 2x vysílač a 1x přijímač s vlastní pamětí i možností připojení ke kameře PC i smartphonu. 
Dvoukanálový systém pro současné pořízení dvou zdrojů zvuku.
Možnost využití vysílačů jako klopových mikrofonů nebo bodypacků pro lavalier mikrofony, vestavěný všesměrový kondenzátorový mikrofon.
3.5 mm TRS vstup pro externí lavalier mikrofony. 
Možnost záznamu do vnitřní paměti vysílačů (24h).
Mono nebo stereofonní režim nahrávání, módy split a merge.
Udávaný maximální dosah vysílače min. 200 m.
Přijímač s 3.5 mm TRS analogovým audio výstupem, digitálním audio výstupem USB-C pro univerzální kompatibilitu, informačním displejem zobrazujícím informace o spojení a výdrži baterie vysílačů.
MFi certifikace pro bezproblémové fungování s iOS zařízeními. 
Nabíjení přes USB-C.
Vestavěné dobíjecí baterie s udávanou výdrží min. 7 h.
Dodání včetně: nabíjecích kabelů a kabelu pro propojení s PC a kamerou, kabelu k propojení s iOS (Lightning) a kabelu k propojení s Android (USB C).</t>
  </si>
  <si>
    <t xml:space="preserve">Konferenční stolní kondenzátorový mikrofon s všesměrovým snímáním pro rozšíření stávajícího systému Logitech GROUP.
Délka kabelu min. 2,4 m.
Frekvence od 100 Hz do 11000 Hz.  </t>
  </si>
  <si>
    <r>
      <t>Úhlopříčka min. 75" (190 cm), rozlišení nativní UHD (min. 3840x2160), poměr stran 16:9. 
Typ panelu: IPS.
Barevná hloubka min. 10bit.
Jas min. 450cd/m2.
Kontrast min. 1200:1.
Odezva max. 6ms.
Obnovovací frekvence min. 60Hz.
Pozorovací úhly 175°x175°.
Konektivita min.: 3x HDMI 2.x, 1x HDMI-OUT, 1x VGA, 1x USB 3.x, 1x USB 2.x, audio jack, OPS slot.
Podpora min.: 2160p, 1080p, 1080i, 720p.
Stereo audiosystém 2x 20W.
Dotykové ovládání: rozpoznání 4 souběžných doteků, dotyková gesta, odezva max. 10 ms, 2x stylus, dálková ovladačka.
Bílá či stříbrná barva.
Odolné ochranné sklo o síle min. 4 mm.
Univerzální VESA uchycení.
Nástěnný držák</t>
    </r>
    <r>
      <rPr>
        <sz val="11"/>
        <color rgb="FFFF0000"/>
        <rFont val="Calibri"/>
        <family val="2"/>
        <charset val="238"/>
        <scheme val="minor"/>
      </rPr>
      <t xml:space="preserve"> </t>
    </r>
    <r>
      <rPr>
        <sz val="11"/>
        <color theme="1"/>
        <rFont val="Calibri"/>
        <family val="2"/>
        <charset val="238"/>
        <scheme val="minor"/>
      </rPr>
      <t xml:space="preserve">včetně jeho montáže. 
Možnost streamování z připojeného PC a jeho ovládání na tabuli, možnost streamování z bezdrátových zařízení (telefony a tablety a iOS i OS Android), samostatný běh obdobný elektronické bílé tabuli pro zápis poznámek včetně pokročilých kreslících nástrojů.
Spotřeba v provozu max. 350W, standby do 1W. </t>
    </r>
  </si>
  <si>
    <t>Univerzální pylonový duální zvedací systém s protizávažím vhodný pro interaktivní tabule a displeje o hmotnosti min. 70 kg. 
Požadovaný rozsah zdvihu pro zařízení o výšce 1200 mm: spodní hrana zařízení 450 až 2100 mm, horní hrana tabule 1650 – 3300 mm. 
Možnost nastavitelného omezení pohybu dorazy s odpružením jako ochrana proti vibracím na požadovaný rozsah.
Zdvih je potřebný z důvodu možnosti využití klasické bílé tabule za zvedaným zařízením.
Pevnostní kovová lanka s lisovanými oky a kvalitní kuličková ložiska pro dlouhodobý bezproblémový provoz s minimální údržbou.
Odkládací hliníková polička min. délky 600 mm pro ovladače a příslušenství. 
Povrchová úprava přírodní elox. 
Protizávaží ukryté v konstrukci přizpůsobitelné se váze zařízení.
Elektronicky otočný panel včetně instalace do stolu: s automatickou ochranou proti uzavření se zapojenými kabely (např. fotobuňkou), konektory min.: 2x 230V, 1x HDMI, 1x VGA, 1x LAN, 1x USB, 1x stereo audio.
Rozvody pro propojení s PC a panelem (vzdálenost cca 18 m včetně prohybu): 2x HDMI optický kabel s podporou až 4K@60Hz/30Hz a audiokanálů, zlacené konektory, 1x LAN, 1x audiokabel s jack 3,5 mm, 1x USB 2.0 kabel (USB A &lt;&gt;  B).
Rozvody pro napájení (vzdálenost cca 6 m včetně prohybu):  1x napájení (cca 6 m).
Propojovací kabely (1,5 m): 6x HDMI 2.0 zlacené konektory opletené,  1x USB 2.0.</t>
  </si>
  <si>
    <t>Včetně dodání do místa plnění.</t>
  </si>
  <si>
    <t>Včetně dodání do místa plnění a instalace.</t>
  </si>
  <si>
    <t>Udávaná životnost displeje min. 50 000 hodin, 
záruka min. 36 měsíců, 
v případě závady servisní zásah do 2 pracovních dnů s bezplatnou zápůjčkou obdobného zařízení po dobu opravy.
Včetně dodání do místa plnění a instalace.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</si>
</sst>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xf numFmtId="0" fontId="19" fillId="0" borderId="0"/>
  </cellStyleXfs>
  <cellXfs count="116">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11"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2" fillId="0" borderId="0" xfId="0" applyFont="1" applyAlignment="1">
      <alignment vertical="center"/>
    </xf>
    <xf numFmtId="0" fontId="13" fillId="0" borderId="0" xfId="0" applyFont="1" applyAlignment="1">
      <alignment vertical="center"/>
    </xf>
    <xf numFmtId="0" fontId="13" fillId="0" borderId="0" xfId="0" applyFont="1" applyAlignment="1">
      <alignment vertical="center" wrapText="1"/>
    </xf>
    <xf numFmtId="0" fontId="10" fillId="0" borderId="0" xfId="0" applyFont="1" applyAlignment="1">
      <alignment vertical="center"/>
    </xf>
    <xf numFmtId="0" fontId="0" fillId="0" borderId="0" xfId="0" applyAlignment="1">
      <alignment horizontal="left" vertical="center" wrapText="1" indent="1"/>
    </xf>
    <xf numFmtId="0" fontId="12"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5" fillId="0" borderId="0" xfId="0" applyFont="1" applyAlignment="1">
      <alignment vertical="center"/>
    </xf>
    <xf numFmtId="0" fontId="15" fillId="0" borderId="0" xfId="0" applyFont="1" applyAlignment="1">
      <alignment vertical="center" wrapText="1"/>
    </xf>
    <xf numFmtId="0" fontId="0" fillId="0" borderId="0" xfId="0" applyAlignment="1">
      <alignment horizontal="center" vertical="top" wrapText="1"/>
    </xf>
    <xf numFmtId="0" fontId="12" fillId="4" borderId="2" xfId="0" applyFont="1" applyFill="1" applyBorder="1" applyAlignment="1">
      <alignment horizontal="center" vertical="center" wrapText="1"/>
    </xf>
    <xf numFmtId="0" fontId="0" fillId="0" borderId="0" xfId="0" applyAlignment="1">
      <alignment horizontal="right" vertical="center" inden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right" vertical="center" wrapText="1"/>
    </xf>
    <xf numFmtId="0" fontId="16" fillId="0" borderId="0" xfId="0" applyFont="1" applyAlignment="1">
      <alignment vertical="center"/>
    </xf>
    <xf numFmtId="164" fontId="18"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0" fontId="21" fillId="5" borderId="4" xfId="0" applyFont="1" applyFill="1" applyBorder="1" applyAlignment="1">
      <alignment horizontal="center" vertical="center" wrapText="1"/>
    </xf>
    <xf numFmtId="0" fontId="22" fillId="0" borderId="0" xfId="0" applyFont="1" applyAlignment="1">
      <alignment vertical="top" wrapText="1"/>
    </xf>
    <xf numFmtId="0" fontId="9" fillId="0" borderId="0" xfId="0" applyFont="1" applyAlignment="1">
      <alignment vertical="top" wrapText="1"/>
    </xf>
    <xf numFmtId="0" fontId="14" fillId="0" borderId="0" xfId="0" applyFont="1" applyAlignment="1">
      <alignment vertical="center" wrapText="1"/>
    </xf>
    <xf numFmtId="0" fontId="20" fillId="5" borderId="4" xfId="0" applyFont="1" applyFill="1" applyBorder="1" applyAlignment="1">
      <alignment horizontal="center" vertical="center" wrapText="1"/>
    </xf>
    <xf numFmtId="0" fontId="0" fillId="0" borderId="6" xfId="0" applyBorder="1"/>
    <xf numFmtId="0" fontId="16" fillId="4" borderId="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6" fillId="4" borderId="4" xfId="0" applyFont="1" applyFill="1" applyBorder="1" applyAlignment="1" applyProtection="1">
      <alignment horizontal="center" vertical="center" wrapText="1"/>
    </xf>
    <xf numFmtId="3" fontId="0" fillId="2" borderId="9" xfId="0" applyNumberForma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164" fontId="0" fillId="0" borderId="10" xfId="0" applyNumberFormat="1" applyBorder="1" applyAlignment="1">
      <alignment horizontal="right" vertical="center" indent="1"/>
    </xf>
    <xf numFmtId="164" fontId="0" fillId="3" borderId="10" xfId="0" applyNumberFormat="1" applyFill="1" applyBorder="1" applyAlignment="1">
      <alignment horizontal="right" vertical="center" indent="1"/>
    </xf>
    <xf numFmtId="165" fontId="0" fillId="0" borderId="10" xfId="0" applyNumberFormat="1" applyBorder="1" applyAlignment="1">
      <alignment horizontal="center" vertical="center"/>
    </xf>
    <xf numFmtId="0" fontId="0" fillId="0" borderId="10" xfId="0" applyBorder="1" applyAlignment="1">
      <alignment horizontal="center" vertical="center"/>
    </xf>
    <xf numFmtId="3" fontId="0" fillId="2" borderId="11" xfId="0" applyNumberFormat="1" applyFill="1" applyBorder="1" applyAlignment="1">
      <alignment horizontal="center" vertical="center" wrapText="1"/>
    </xf>
    <xf numFmtId="3" fontId="0" fillId="3" borderId="12" xfId="0" applyNumberFormat="1" applyFill="1" applyBorder="1" applyAlignment="1">
      <alignment horizontal="center" vertical="center" wrapText="1"/>
    </xf>
    <xf numFmtId="0" fontId="0" fillId="3" borderId="12" xfId="0" applyFill="1" applyBorder="1" applyAlignment="1">
      <alignment horizontal="center" vertical="center" wrapText="1"/>
    </xf>
    <xf numFmtId="0" fontId="17" fillId="4" borderId="12" xfId="0" applyFont="1" applyFill="1" applyBorder="1" applyAlignment="1">
      <alignment horizontal="center" vertical="center" wrapText="1"/>
    </xf>
    <xf numFmtId="164" fontId="0" fillId="0" borderId="12" xfId="0" applyNumberFormat="1" applyBorder="1" applyAlignment="1">
      <alignment horizontal="right" vertical="center" indent="1"/>
    </xf>
    <xf numFmtId="164" fontId="0" fillId="3" borderId="12" xfId="0" applyNumberFormat="1" applyFill="1" applyBorder="1" applyAlignment="1">
      <alignment horizontal="right" vertical="center" indent="1"/>
    </xf>
    <xf numFmtId="165" fontId="0" fillId="0" borderId="12" xfId="0" applyNumberFormat="1" applyBorder="1" applyAlignment="1">
      <alignment horizontal="center" vertical="center"/>
    </xf>
    <xf numFmtId="0" fontId="0" fillId="0" borderId="12" xfId="0" applyBorder="1" applyAlignment="1">
      <alignment horizontal="center" vertical="center"/>
    </xf>
    <xf numFmtId="3" fontId="0" fillId="2" borderId="13" xfId="0" applyNumberForma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0" fontId="17" fillId="4" borderId="14" xfId="0" applyFont="1" applyFill="1" applyBorder="1" applyAlignment="1">
      <alignment horizontal="center" vertical="center" wrapText="1"/>
    </xf>
    <xf numFmtId="164" fontId="0" fillId="0" borderId="14" xfId="0" applyNumberFormat="1" applyBorder="1" applyAlignment="1">
      <alignment horizontal="right" vertical="center" indent="1"/>
    </xf>
    <xf numFmtId="164" fontId="0" fillId="3" borderId="14" xfId="0" applyNumberFormat="1" applyFill="1" applyBorder="1" applyAlignment="1">
      <alignment horizontal="right" vertical="center" indent="1"/>
    </xf>
    <xf numFmtId="165" fontId="0" fillId="0" borderId="14" xfId="0" applyNumberFormat="1" applyBorder="1" applyAlignment="1">
      <alignment horizontal="center" vertical="center"/>
    </xf>
    <xf numFmtId="0" fontId="0" fillId="0" borderId="14" xfId="0" applyBorder="1" applyAlignment="1">
      <alignment horizontal="center" vertical="center"/>
    </xf>
    <xf numFmtId="0" fontId="4" fillId="3" borderId="1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16" fillId="0" borderId="0" xfId="0" applyFont="1" applyAlignment="1">
      <alignment horizontal="left" vertical="center" wrapText="1"/>
    </xf>
    <xf numFmtId="0" fontId="2" fillId="3" borderId="14" xfId="0" applyFont="1" applyFill="1" applyBorder="1" applyAlignment="1">
      <alignment horizontal="left" vertical="center" wrapText="1"/>
    </xf>
    <xf numFmtId="0" fontId="2" fillId="3" borderId="10"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7" xfId="0" applyFill="1" applyBorder="1" applyAlignment="1">
      <alignment horizontal="center" vertical="center" wrapText="1"/>
    </xf>
    <xf numFmtId="0" fontId="3"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23" fillId="2" borderId="0" xfId="0" applyFont="1" applyFill="1" applyAlignment="1">
      <alignment horizontal="left" vertical="center" wrapText="1"/>
    </xf>
    <xf numFmtId="0" fontId="23" fillId="2" borderId="0" xfId="0" applyFont="1" applyFill="1" applyAlignment="1">
      <alignment horizontal="left" vertical="center"/>
    </xf>
    <xf numFmtId="0" fontId="12" fillId="0" borderId="0" xfId="0" applyFont="1" applyAlignment="1">
      <alignment horizontal="justify" vertical="center" wrapText="1"/>
    </xf>
    <xf numFmtId="0" fontId="0" fillId="0" borderId="0" xfId="0" applyAlignment="1">
      <alignment horizontal="justify" vertical="center" wrapText="1"/>
    </xf>
    <xf numFmtId="0" fontId="12"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24" fillId="0" borderId="0" xfId="0" applyFont="1" applyAlignment="1">
      <alignment horizontal="left" vertical="center" wrapText="1"/>
    </xf>
    <xf numFmtId="0" fontId="16" fillId="0" borderId="0" xfId="0" applyFont="1" applyAlignment="1">
      <alignment horizontal="left" vertical="center" wrapText="1"/>
    </xf>
    <xf numFmtId="164" fontId="10" fillId="0" borderId="4" xfId="0" applyNumberFormat="1" applyFont="1" applyBorder="1" applyAlignment="1">
      <alignment horizontal="center" vertical="center"/>
    </xf>
    <xf numFmtId="0" fontId="0" fillId="0" borderId="4" xfId="0" applyBorder="1"/>
    <xf numFmtId="0" fontId="0" fillId="0" borderId="5" xfId="0" applyBorder="1"/>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164" fontId="17" fillId="4" borderId="10" xfId="0" applyNumberFormat="1" applyFont="1" applyFill="1" applyBorder="1" applyAlignment="1" applyProtection="1">
      <alignment horizontal="right" vertical="center" wrapText="1" indent="1"/>
      <protection locked="0"/>
    </xf>
    <xf numFmtId="164" fontId="17" fillId="4" borderId="12" xfId="0" applyNumberFormat="1" applyFont="1" applyFill="1" applyBorder="1" applyAlignment="1" applyProtection="1">
      <alignment horizontal="right" vertical="center" wrapText="1" indent="1"/>
      <protection locked="0"/>
    </xf>
    <xf numFmtId="164" fontId="17" fillId="4" borderId="14" xfId="0" applyNumberFormat="1" applyFont="1" applyFill="1" applyBorder="1" applyAlignment="1" applyProtection="1">
      <alignment horizontal="right" vertical="center" wrapText="1" indent="1"/>
      <protection locked="0"/>
    </xf>
    <xf numFmtId="0" fontId="17" fillId="4" borderId="10" xfId="0" applyFont="1" applyFill="1" applyBorder="1" applyAlignment="1" applyProtection="1">
      <alignment horizontal="center" vertical="center" wrapText="1"/>
      <protection locked="0"/>
    </xf>
    <xf numFmtId="0" fontId="17" fillId="4" borderId="12" xfId="0" applyFont="1" applyFill="1" applyBorder="1" applyAlignment="1" applyProtection="1">
      <alignment horizontal="center" vertical="center" wrapText="1"/>
      <protection locked="0"/>
    </xf>
    <xf numFmtId="0" fontId="17" fillId="4" borderId="14"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17">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60"/>
  <sheetViews>
    <sheetView tabSelected="1" topLeftCell="G8" zoomScale="66" zoomScaleNormal="66" workbookViewId="0">
      <selection activeCell="N7" sqref="N7:N10"/>
    </sheetView>
  </sheetViews>
  <sheetFormatPr defaultRowHeight="15" x14ac:dyDescent="0.25"/>
  <cols>
    <col min="1" max="1" width="1.42578125" style="5" bestFit="1" customWidth="1"/>
    <col min="2" max="2" width="5.7109375" style="5" bestFit="1" customWidth="1"/>
    <col min="3" max="3" width="40.28515625" style="1" customWidth="1"/>
    <col min="4" max="4" width="10.7109375" style="2" customWidth="1"/>
    <col min="5" max="5" width="10.28515625" style="3" customWidth="1"/>
    <col min="6" max="6" width="142.7109375" style="1" customWidth="1"/>
    <col min="7" max="7" width="27.85546875" style="1" customWidth="1"/>
    <col min="8" max="8" width="26.7109375" style="1" customWidth="1"/>
    <col min="9" max="9" width="21.42578125" style="1" customWidth="1"/>
    <col min="10" max="10" width="16.5703125" style="1" customWidth="1"/>
    <col min="11" max="11" width="28.28515625" style="5" hidden="1" customWidth="1"/>
    <col min="12" max="12" width="46.140625" style="5" customWidth="1"/>
    <col min="13" max="13" width="28.85546875" style="5" customWidth="1"/>
    <col min="14" max="14" width="44.140625" style="1" customWidth="1"/>
    <col min="15" max="15" width="28" style="1" customWidth="1"/>
    <col min="16" max="16" width="17.7109375" style="1" hidden="1" customWidth="1"/>
    <col min="17" max="17" width="21.5703125" style="5" customWidth="1"/>
    <col min="18" max="18" width="23.28515625" style="5" customWidth="1"/>
    <col min="19" max="19" width="20.7109375" style="5" bestFit="1" customWidth="1"/>
    <col min="20" max="20" width="19.7109375" style="5" bestFit="1" customWidth="1"/>
    <col min="21" max="21" width="11.5703125" style="5" hidden="1" customWidth="1"/>
    <col min="22" max="22" width="40.5703125" style="4" customWidth="1"/>
    <col min="23" max="16384" width="9.140625" style="5"/>
  </cols>
  <sheetData>
    <row r="1" spans="1:22" ht="42.6" customHeight="1" x14ac:dyDescent="0.25">
      <c r="B1" s="87" t="s">
        <v>34</v>
      </c>
      <c r="C1" s="88"/>
      <c r="D1" s="88"/>
    </row>
    <row r="2" spans="1:22" ht="18" customHeight="1" x14ac:dyDescent="0.25">
      <c r="C2" s="5"/>
      <c r="D2" s="12"/>
      <c r="E2" s="6"/>
      <c r="F2" s="7"/>
      <c r="G2" s="7"/>
      <c r="H2" s="7"/>
      <c r="I2" s="5"/>
      <c r="J2" s="8"/>
      <c r="N2" s="37"/>
      <c r="O2" s="7"/>
      <c r="P2" s="7"/>
      <c r="Q2" s="7"/>
      <c r="R2" s="7"/>
      <c r="T2" s="9"/>
      <c r="U2" s="10"/>
      <c r="V2" s="11"/>
    </row>
    <row r="3" spans="1:22" ht="18" customHeight="1" x14ac:dyDescent="0.25">
      <c r="B3" s="15"/>
      <c r="C3" s="13" t="s">
        <v>0</v>
      </c>
      <c r="D3" s="14"/>
      <c r="E3" s="14"/>
      <c r="F3" s="14"/>
      <c r="G3" s="38"/>
      <c r="H3" s="38"/>
      <c r="I3" s="38"/>
      <c r="J3" s="38"/>
      <c r="K3" s="38"/>
      <c r="L3" s="38"/>
      <c r="M3" s="9"/>
      <c r="N3" s="36"/>
      <c r="O3" s="36"/>
      <c r="P3" s="36"/>
      <c r="Q3" s="36"/>
      <c r="R3" s="36"/>
      <c r="T3" s="9"/>
    </row>
    <row r="4" spans="1:22" ht="18" customHeight="1" thickBot="1" x14ac:dyDescent="0.3">
      <c r="B4" s="16"/>
      <c r="C4" s="17" t="s">
        <v>1</v>
      </c>
      <c r="D4" s="14"/>
      <c r="E4" s="14"/>
      <c r="F4" s="14"/>
      <c r="G4" s="14"/>
      <c r="H4" s="14"/>
      <c r="I4" s="9"/>
      <c r="J4" s="9"/>
      <c r="K4" s="9"/>
      <c r="L4" s="9"/>
      <c r="M4" s="9"/>
      <c r="N4" s="7"/>
      <c r="O4" s="7"/>
      <c r="P4" s="7"/>
      <c r="Q4" s="9"/>
      <c r="R4" s="9"/>
      <c r="T4" s="9"/>
    </row>
    <row r="5" spans="1:22" ht="34.5" customHeight="1" thickBot="1" x14ac:dyDescent="0.3">
      <c r="B5" s="18"/>
      <c r="C5" s="19"/>
      <c r="D5" s="20"/>
      <c r="E5" s="20"/>
      <c r="F5" s="7"/>
      <c r="G5" s="42" t="s">
        <v>2</v>
      </c>
      <c r="H5" s="42" t="s">
        <v>2</v>
      </c>
      <c r="I5" s="7"/>
      <c r="J5" s="7"/>
      <c r="N5" s="7"/>
      <c r="O5" s="22"/>
      <c r="P5" s="22"/>
      <c r="R5" s="21" t="s">
        <v>2</v>
      </c>
      <c r="V5" s="8"/>
    </row>
    <row r="6" spans="1:22" ht="67.150000000000006" customHeight="1" thickTop="1" thickBot="1" x14ac:dyDescent="0.3">
      <c r="B6" s="23" t="s">
        <v>3</v>
      </c>
      <c r="C6" s="24" t="s">
        <v>16</v>
      </c>
      <c r="D6" s="24" t="s">
        <v>4</v>
      </c>
      <c r="E6" s="24" t="s">
        <v>17</v>
      </c>
      <c r="F6" s="24" t="s">
        <v>18</v>
      </c>
      <c r="G6" s="41" t="s">
        <v>5</v>
      </c>
      <c r="H6" s="43" t="s">
        <v>30</v>
      </c>
      <c r="I6" s="35" t="s">
        <v>19</v>
      </c>
      <c r="J6" s="35" t="s">
        <v>20</v>
      </c>
      <c r="K6" s="24" t="s">
        <v>33</v>
      </c>
      <c r="L6" s="35" t="s">
        <v>21</v>
      </c>
      <c r="M6" s="39" t="s">
        <v>22</v>
      </c>
      <c r="N6" s="35" t="s">
        <v>23</v>
      </c>
      <c r="O6" s="24" t="s">
        <v>35</v>
      </c>
      <c r="P6" s="35" t="s">
        <v>24</v>
      </c>
      <c r="Q6" s="24" t="s">
        <v>6</v>
      </c>
      <c r="R6" s="25" t="s">
        <v>7</v>
      </c>
      <c r="S6" s="73" t="s">
        <v>8</v>
      </c>
      <c r="T6" s="73" t="s">
        <v>9</v>
      </c>
      <c r="U6" s="35" t="s">
        <v>25</v>
      </c>
      <c r="V6" s="35" t="s">
        <v>26</v>
      </c>
    </row>
    <row r="7" spans="1:22" ht="351" customHeight="1" thickTop="1" x14ac:dyDescent="0.25">
      <c r="A7" s="26"/>
      <c r="B7" s="44">
        <v>1</v>
      </c>
      <c r="C7" s="69" t="s">
        <v>36</v>
      </c>
      <c r="D7" s="45">
        <v>2</v>
      </c>
      <c r="E7" s="46" t="s">
        <v>28</v>
      </c>
      <c r="F7" s="70" t="s">
        <v>44</v>
      </c>
      <c r="G7" s="113"/>
      <c r="H7" s="113"/>
      <c r="I7" s="99" t="s">
        <v>32</v>
      </c>
      <c r="J7" s="102" t="s">
        <v>29</v>
      </c>
      <c r="K7" s="105"/>
      <c r="L7" s="76" t="s">
        <v>48</v>
      </c>
      <c r="M7" s="81" t="s">
        <v>40</v>
      </c>
      <c r="N7" s="81" t="s">
        <v>41</v>
      </c>
      <c r="O7" s="84">
        <v>28</v>
      </c>
      <c r="P7" s="47">
        <f>D7*Q7</f>
        <v>130576</v>
      </c>
      <c r="Q7" s="48">
        <v>65288</v>
      </c>
      <c r="R7" s="110"/>
      <c r="S7" s="49">
        <f>D7*R7</f>
        <v>0</v>
      </c>
      <c r="T7" s="50" t="str">
        <f t="shared" ref="T7" si="0">IF(ISNUMBER(R7), IF(R7&gt;Q7,"NEVYHOVUJE","VYHOVUJE")," ")</f>
        <v xml:space="preserve"> </v>
      </c>
      <c r="U7" s="78"/>
      <c r="V7" s="46" t="s">
        <v>12</v>
      </c>
    </row>
    <row r="8" spans="1:22" ht="230.25" customHeight="1" x14ac:dyDescent="0.25">
      <c r="A8" s="26"/>
      <c r="B8" s="51">
        <v>2</v>
      </c>
      <c r="C8" s="67" t="s">
        <v>37</v>
      </c>
      <c r="D8" s="52">
        <v>1</v>
      </c>
      <c r="E8" s="53" t="s">
        <v>28</v>
      </c>
      <c r="F8" s="71" t="s">
        <v>42</v>
      </c>
      <c r="G8" s="114"/>
      <c r="H8" s="54" t="s">
        <v>29</v>
      </c>
      <c r="I8" s="100"/>
      <c r="J8" s="103"/>
      <c r="K8" s="106"/>
      <c r="L8" s="108" t="s">
        <v>46</v>
      </c>
      <c r="M8" s="82"/>
      <c r="N8" s="82"/>
      <c r="O8" s="85"/>
      <c r="P8" s="55">
        <f>D8*Q8</f>
        <v>6600</v>
      </c>
      <c r="Q8" s="56">
        <v>6600</v>
      </c>
      <c r="R8" s="111"/>
      <c r="S8" s="57">
        <f>D8*R8</f>
        <v>0</v>
      </c>
      <c r="T8" s="58" t="str">
        <f t="shared" ref="T8" si="1">IF(ISNUMBER(R8), IF(R8&gt;Q8,"NEVYHOVUJE","VYHOVUJE")," ")</f>
        <v xml:space="preserve"> </v>
      </c>
      <c r="U8" s="79"/>
      <c r="V8" s="53" t="s">
        <v>14</v>
      </c>
    </row>
    <row r="9" spans="1:22" ht="111.75" customHeight="1" x14ac:dyDescent="0.25">
      <c r="A9" s="26"/>
      <c r="B9" s="51">
        <v>3</v>
      </c>
      <c r="C9" s="67" t="s">
        <v>38</v>
      </c>
      <c r="D9" s="52">
        <v>2</v>
      </c>
      <c r="E9" s="53" t="s">
        <v>28</v>
      </c>
      <c r="F9" s="71" t="s">
        <v>43</v>
      </c>
      <c r="G9" s="114"/>
      <c r="H9" s="54" t="s">
        <v>29</v>
      </c>
      <c r="I9" s="100"/>
      <c r="J9" s="103"/>
      <c r="K9" s="106"/>
      <c r="L9" s="109"/>
      <c r="M9" s="82"/>
      <c r="N9" s="82"/>
      <c r="O9" s="85"/>
      <c r="P9" s="55">
        <f>D9*Q9</f>
        <v>10000</v>
      </c>
      <c r="Q9" s="56">
        <v>5000</v>
      </c>
      <c r="R9" s="111"/>
      <c r="S9" s="57">
        <f>D9*R9</f>
        <v>0</v>
      </c>
      <c r="T9" s="58" t="str">
        <f t="shared" ref="T9:T10" si="2">IF(ISNUMBER(R9), IF(R9&gt;Q9,"NEVYHOVUJE","VYHOVUJE")," ")</f>
        <v xml:space="preserve"> </v>
      </c>
      <c r="U9" s="79"/>
      <c r="V9" s="53" t="s">
        <v>13</v>
      </c>
    </row>
    <row r="10" spans="1:22" ht="339.75" customHeight="1" thickBot="1" x14ac:dyDescent="0.3">
      <c r="A10" s="26"/>
      <c r="B10" s="59">
        <v>4</v>
      </c>
      <c r="C10" s="68" t="s">
        <v>39</v>
      </c>
      <c r="D10" s="60">
        <v>1</v>
      </c>
      <c r="E10" s="61" t="s">
        <v>28</v>
      </c>
      <c r="F10" s="75" t="s">
        <v>45</v>
      </c>
      <c r="G10" s="115"/>
      <c r="H10" s="62" t="s">
        <v>29</v>
      </c>
      <c r="I10" s="101"/>
      <c r="J10" s="104"/>
      <c r="K10" s="107"/>
      <c r="L10" s="77" t="s">
        <v>47</v>
      </c>
      <c r="M10" s="83"/>
      <c r="N10" s="83"/>
      <c r="O10" s="86"/>
      <c r="P10" s="63">
        <f>D10*Q10</f>
        <v>55000</v>
      </c>
      <c r="Q10" s="64">
        <v>55000</v>
      </c>
      <c r="R10" s="112"/>
      <c r="S10" s="65">
        <f>D10*R10</f>
        <v>0</v>
      </c>
      <c r="T10" s="66" t="str">
        <f t="shared" si="2"/>
        <v xml:space="preserve"> </v>
      </c>
      <c r="U10" s="80"/>
      <c r="V10" s="61" t="s">
        <v>15</v>
      </c>
    </row>
    <row r="11" spans="1:22" ht="13.5" customHeight="1" thickTop="1" thickBot="1" x14ac:dyDescent="0.3">
      <c r="C11" s="5"/>
      <c r="D11" s="5"/>
      <c r="E11" s="5"/>
      <c r="F11" s="5"/>
      <c r="G11" s="5"/>
      <c r="H11" s="5"/>
      <c r="I11" s="5"/>
      <c r="J11" s="5"/>
      <c r="N11" s="5"/>
      <c r="O11" s="5"/>
      <c r="P11" s="5"/>
      <c r="S11" s="40"/>
    </row>
    <row r="12" spans="1:22" ht="60" customHeight="1" thickTop="1" thickBot="1" x14ac:dyDescent="0.3">
      <c r="B12" s="89" t="s">
        <v>27</v>
      </c>
      <c r="C12" s="90"/>
      <c r="D12" s="90"/>
      <c r="E12" s="90"/>
      <c r="F12" s="90"/>
      <c r="G12" s="90"/>
      <c r="H12" s="72"/>
      <c r="I12" s="27"/>
      <c r="J12" s="27"/>
      <c r="K12" s="27"/>
      <c r="L12" s="28"/>
      <c r="M12" s="8"/>
      <c r="N12" s="8"/>
      <c r="O12" s="29"/>
      <c r="P12" s="29"/>
      <c r="Q12" s="30" t="s">
        <v>10</v>
      </c>
      <c r="R12" s="91" t="s">
        <v>11</v>
      </c>
      <c r="S12" s="92"/>
      <c r="T12" s="93"/>
      <c r="U12" s="22"/>
      <c r="V12" s="31"/>
    </row>
    <row r="13" spans="1:22" ht="46.5" customHeight="1" thickTop="1" thickBot="1" x14ac:dyDescent="0.3">
      <c r="B13" s="94" t="s">
        <v>31</v>
      </c>
      <c r="C13" s="95"/>
      <c r="D13" s="95"/>
      <c r="E13" s="95"/>
      <c r="F13" s="95"/>
      <c r="G13" s="95"/>
      <c r="H13" s="74"/>
      <c r="I13" s="32"/>
      <c r="L13" s="12"/>
      <c r="M13" s="12"/>
      <c r="N13" s="12"/>
      <c r="O13" s="33"/>
      <c r="P13" s="33"/>
      <c r="Q13" s="34">
        <f>SUM(P7:P10)</f>
        <v>202176</v>
      </c>
      <c r="R13" s="96">
        <f>SUM(S7:S10)</f>
        <v>0</v>
      </c>
      <c r="S13" s="97"/>
      <c r="T13" s="98"/>
    </row>
    <row r="14" spans="1:22" ht="14.25" customHeight="1" thickTop="1" x14ac:dyDescent="0.25"/>
    <row r="15" spans="1:22" ht="14.25" customHeight="1" x14ac:dyDescent="0.25"/>
    <row r="16" spans="1: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sheetData>
  <sheetProtection algorithmName="SHA-512" hashValue="8YMG4lfzBjug5L604USYLqqeP+gUQJ4cs8cux+7GN/kDWnuFBGGS4+PAqnUn1eP4BvMii+m69jJl5swKxzVnCw==" saltValue="42sT3Vol2QfjWjTOcASP1g==" spinCount="100000" sheet="1" objects="1" scenarios="1"/>
  <mergeCells count="13">
    <mergeCell ref="B1:D1"/>
    <mergeCell ref="B12:G12"/>
    <mergeCell ref="R12:T12"/>
    <mergeCell ref="B13:G13"/>
    <mergeCell ref="R13:T13"/>
    <mergeCell ref="I7:I10"/>
    <mergeCell ref="J7:J10"/>
    <mergeCell ref="K7:K10"/>
    <mergeCell ref="L8:L9"/>
    <mergeCell ref="U7:U10"/>
    <mergeCell ref="M7:M10"/>
    <mergeCell ref="N7:N10"/>
    <mergeCell ref="O7:O10"/>
  </mergeCells>
  <conditionalFormatting sqref="D7:D10">
    <cfRule type="containsBlanks" dxfId="16" priority="71">
      <formula>LEN(TRIM(D7))=0</formula>
    </cfRule>
  </conditionalFormatting>
  <conditionalFormatting sqref="T7:T10">
    <cfRule type="cellIs" dxfId="15" priority="63" operator="equal">
      <formula>"VYHOVUJE"</formula>
    </cfRule>
  </conditionalFormatting>
  <conditionalFormatting sqref="T7:T10">
    <cfRule type="cellIs" dxfId="14" priority="62" operator="equal">
      <formula>"NEVYHOVUJE"</formula>
    </cfRule>
  </conditionalFormatting>
  <conditionalFormatting sqref="R7:R10 G7:G10 H9:H10">
    <cfRule type="containsBlanks" dxfId="13" priority="43">
      <formula>LEN(TRIM(G7))=0</formula>
    </cfRule>
  </conditionalFormatting>
  <conditionalFormatting sqref="G7:G10 R7:R10 H9:H10">
    <cfRule type="notContainsBlanks" dxfId="12" priority="41">
      <formula>LEN(TRIM(G7))&gt;0</formula>
    </cfRule>
  </conditionalFormatting>
  <conditionalFormatting sqref="G7:G10 R7:R10 H9:H10">
    <cfRule type="notContainsBlanks" dxfId="11" priority="40">
      <formula>LEN(TRIM(G7))&gt;0</formula>
    </cfRule>
  </conditionalFormatting>
  <conditionalFormatting sqref="G7:G10 H9:H10">
    <cfRule type="notContainsBlanks" dxfId="10" priority="39">
      <formula>LEN(TRIM(G7))&gt;0</formula>
    </cfRule>
  </conditionalFormatting>
  <conditionalFormatting sqref="H7">
    <cfRule type="containsBlanks" dxfId="9" priority="20">
      <formula>LEN(TRIM(H7))=0</formula>
    </cfRule>
  </conditionalFormatting>
  <conditionalFormatting sqref="H7">
    <cfRule type="containsBlanks" dxfId="8" priority="19">
      <formula>LEN(TRIM(H7))=0</formula>
    </cfRule>
  </conditionalFormatting>
  <conditionalFormatting sqref="H7">
    <cfRule type="notContainsBlanks" dxfId="7" priority="18">
      <formula>LEN(TRIM(H7))&gt;0</formula>
    </cfRule>
  </conditionalFormatting>
  <conditionalFormatting sqref="H7">
    <cfRule type="notContainsBlanks" dxfId="6" priority="17">
      <formula>LEN(TRIM(H7))&gt;0</formula>
    </cfRule>
  </conditionalFormatting>
  <conditionalFormatting sqref="H7">
    <cfRule type="notContainsBlanks" dxfId="5" priority="16">
      <formula>LEN(TRIM(H7))&gt;0</formula>
    </cfRule>
  </conditionalFormatting>
  <conditionalFormatting sqref="H8">
    <cfRule type="containsBlanks" dxfId="4" priority="15">
      <formula>LEN(TRIM(H8))=0</formula>
    </cfRule>
  </conditionalFormatting>
  <conditionalFormatting sqref="H8">
    <cfRule type="containsBlanks" dxfId="3" priority="14">
      <formula>LEN(TRIM(H8))=0</formula>
    </cfRule>
  </conditionalFormatting>
  <conditionalFormatting sqref="H8">
    <cfRule type="notContainsBlanks" dxfId="2" priority="13">
      <formula>LEN(TRIM(H8))&gt;0</formula>
    </cfRule>
  </conditionalFormatting>
  <conditionalFormatting sqref="H8">
    <cfRule type="notContainsBlanks" dxfId="1" priority="12">
      <formula>LEN(TRIM(H8))&gt;0</formula>
    </cfRule>
  </conditionalFormatting>
  <conditionalFormatting sqref="H8">
    <cfRule type="notContainsBlanks" dxfId="0" priority="11">
      <formula>LEN(TRIM(H8))&gt;0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E10" xr:uid="{00000000-0002-0000-0000-000001000000}">
      <formula1>"ks,bal,sada,"</formula1>
    </dataValidation>
  </dataValidations>
  <pageMargins left="7.874015748031496E-2" right="0.11811023622047245" top="0.35433070866141736" bottom="0.35433070866141736"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2021-10-25T07:58:51Z</cp:lastPrinted>
  <dcterms:created xsi:type="dcterms:W3CDTF">2014-03-05T12:43:32Z</dcterms:created>
  <dcterms:modified xsi:type="dcterms:W3CDTF">2021-11-12T12:41:19Z</dcterms:modified>
</cp:coreProperties>
</file>